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Hoja1!$B$1:$J$57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 s="1"/>
  <c r="G51" i="1"/>
  <c r="G50" i="1" s="1"/>
  <c r="J49" i="1"/>
  <c r="G49" i="1"/>
  <c r="I48" i="1"/>
  <c r="J48" i="1" s="1"/>
  <c r="H48" i="1"/>
  <c r="G48" i="1"/>
  <c r="G46" i="1"/>
  <c r="H45" i="1"/>
  <c r="F45" i="1"/>
  <c r="E45" i="1"/>
  <c r="J43" i="1"/>
  <c r="G43" i="1"/>
  <c r="I42" i="1"/>
  <c r="J42" i="1" s="1"/>
  <c r="H42" i="1"/>
  <c r="G42" i="1"/>
  <c r="J41" i="1"/>
  <c r="G41" i="1"/>
  <c r="I40" i="1"/>
  <c r="H40" i="1"/>
  <c r="F40" i="1"/>
  <c r="G40" i="1" s="1"/>
  <c r="G39" i="1" s="1"/>
  <c r="J39" i="1"/>
  <c r="F39" i="1"/>
  <c r="E39" i="1"/>
  <c r="J38" i="1"/>
  <c r="I37" i="1"/>
  <c r="J37" i="1" s="1"/>
  <c r="H37" i="1"/>
  <c r="H36" i="1" s="1"/>
  <c r="G37" i="1"/>
  <c r="F36" i="1"/>
  <c r="F32" i="1" s="1"/>
  <c r="F53" i="1" s="1"/>
  <c r="E36" i="1"/>
  <c r="E32" i="1"/>
  <c r="E53" i="1" s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J18" i="1" s="1"/>
  <c r="G19" i="1"/>
  <c r="G18" i="1" s="1"/>
  <c r="I18" i="1"/>
  <c r="H18" i="1"/>
  <c r="F18" i="1"/>
  <c r="E18" i="1"/>
  <c r="J17" i="1"/>
  <c r="J16" i="1"/>
  <c r="G16" i="1"/>
  <c r="I15" i="1"/>
  <c r="J15" i="1" s="1"/>
  <c r="H15" i="1"/>
  <c r="H26" i="1" s="1"/>
  <c r="F15" i="1"/>
  <c r="F26" i="1" s="1"/>
  <c r="E15" i="1"/>
  <c r="J14" i="1"/>
  <c r="G14" i="1"/>
  <c r="J13" i="1"/>
  <c r="G13" i="1"/>
  <c r="J12" i="1"/>
  <c r="G12" i="1"/>
  <c r="J11" i="1"/>
  <c r="G11" i="1"/>
  <c r="G36" i="1" l="1"/>
  <c r="G32" i="1" s="1"/>
  <c r="G53" i="1" s="1"/>
  <c r="E26" i="1"/>
  <c r="I26" i="1"/>
  <c r="J26" i="1" s="1"/>
  <c r="G45" i="1"/>
  <c r="H32" i="1"/>
  <c r="H53" i="1" s="1"/>
  <c r="I45" i="1"/>
  <c r="J45" i="1" s="1"/>
  <c r="I36" i="1"/>
  <c r="G15" i="1"/>
  <c r="G26" i="1" s="1"/>
  <c r="J36" i="1" l="1"/>
  <c r="J32" i="1" s="1"/>
  <c r="I32" i="1"/>
  <c r="I53" i="1" s="1"/>
  <c r="J53" i="1" s="1"/>
</calcChain>
</file>

<file path=xl/comments1.xml><?xml version="1.0" encoding="utf-8"?>
<comments xmlns="http://schemas.openxmlformats.org/spreadsheetml/2006/main">
  <authors>
    <author>DGCG</author>
  </authors>
  <commentList>
    <comment ref="H54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<sst xmlns="http://schemas.openxmlformats.org/spreadsheetml/2006/main" count="71" uniqueCount="39">
  <si>
    <t>ESTADO ANALÍTICO DE INGRESOS</t>
  </si>
  <si>
    <t>POR FUENTE DE FINANCIAMIENTO Y FUENTE DE FINANCIAMIENTO/RUBRO</t>
  </si>
  <si>
    <t>DEL 01 DE ENERO AL 31 DE DICIEMBRE 2018</t>
  </si>
  <si>
    <t xml:space="preserve">Ente Público:      </t>
  </si>
  <si>
    <t>UNIVERSIDAD POLITÉCNICA DE JUVENTINO ROSAS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</si>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</sst>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vertical="center" wrapText="1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6" fillId="2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4" fontId="2" fillId="0" borderId="9" xfId="0" applyNumberFormat="1" applyFont="1" applyBorder="1"/>
    <xf numFmtId="4" fontId="2" fillId="0" borderId="0" xfId="0" applyNumberFormat="1" applyFont="1"/>
    <xf numFmtId="43" fontId="2" fillId="0" borderId="0" xfId="0" applyNumberFormat="1" applyFont="1"/>
    <xf numFmtId="0" fontId="7" fillId="2" borderId="0" xfId="2" applyFont="1" applyFill="1"/>
    <xf numFmtId="4" fontId="0" fillId="0" borderId="0" xfId="0" applyNumberFormat="1" applyFill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43" fontId="6" fillId="2" borderId="12" xfId="1" applyFont="1" applyFill="1" applyBorder="1" applyAlignment="1">
      <alignment vertical="center" wrapText="1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6" fillId="2" borderId="6" xfId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43" fontId="6" fillId="2" borderId="12" xfId="1" applyFont="1" applyFill="1" applyBorder="1" applyAlignment="1">
      <alignment horizontal="right" vertical="center" wrapText="1"/>
    </xf>
    <xf numFmtId="164" fontId="2" fillId="0" borderId="0" xfId="0" applyNumberFormat="1" applyFont="1"/>
    <xf numFmtId="0" fontId="7" fillId="2" borderId="7" xfId="2" applyFont="1" applyFill="1" applyBorder="1" applyAlignment="1">
      <alignment horizontal="left"/>
    </xf>
    <xf numFmtId="0" fontId="5" fillId="2" borderId="0" xfId="2" applyFont="1" applyFill="1" applyBorder="1"/>
    <xf numFmtId="43" fontId="7" fillId="0" borderId="8" xfId="1" applyFont="1" applyFill="1" applyBorder="1" applyAlignment="1">
      <alignment horizontal="center"/>
    </xf>
    <xf numFmtId="43" fontId="6" fillId="0" borderId="8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horizontal="center"/>
    </xf>
    <xf numFmtId="43" fontId="6" fillId="2" borderId="8" xfId="1" applyFont="1" applyFill="1" applyBorder="1" applyAlignment="1">
      <alignment vertical="center" wrapText="1"/>
    </xf>
    <xf numFmtId="4" fontId="0" fillId="0" borderId="0" xfId="0" applyNumberFormat="1"/>
    <xf numFmtId="43" fontId="6" fillId="0" borderId="7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0" borderId="0" xfId="0" applyFont="1"/>
    <xf numFmtId="0" fontId="7" fillId="2" borderId="15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G67" sqref="G67"/>
    </sheetView>
  </sheetViews>
  <sheetFormatPr baseColWidth="10" defaultColWidth="11.44140625" defaultRowHeight="13.2" x14ac:dyDescent="0.25"/>
  <cols>
    <col min="1" max="1" width="1.109375" style="1" customWidth="1"/>
    <col min="2" max="2" width="6.6640625" style="3" customWidth="1"/>
    <col min="3" max="3" width="3.6640625" style="3" customWidth="1"/>
    <col min="4" max="4" width="46.44140625" style="3" customWidth="1"/>
    <col min="5" max="9" width="15.6640625" style="3" customWidth="1"/>
    <col min="10" max="10" width="17" style="3" customWidth="1"/>
    <col min="11" max="11" width="2" style="1" customWidth="1"/>
    <col min="12" max="12" width="14.109375" style="3" bestFit="1" customWidth="1"/>
    <col min="13" max="13" width="12.6640625" style="3" bestFit="1" customWidth="1"/>
    <col min="14" max="14" width="18.109375" style="3" bestFit="1" customWidth="1"/>
    <col min="15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B2" s="4"/>
      <c r="C2" s="4"/>
      <c r="D2" s="2" t="s">
        <v>1</v>
      </c>
      <c r="E2" s="2"/>
      <c r="F2" s="2"/>
      <c r="G2" s="2"/>
      <c r="H2" s="2"/>
      <c r="I2" s="2"/>
      <c r="J2" s="2"/>
    </row>
    <row r="3" spans="1:10" ht="15" customHeight="1" x14ac:dyDescent="0.25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 s="1" customFormat="1" ht="8.25" customHeight="1" x14ac:dyDescent="0.25">
      <c r="A4" s="5"/>
      <c r="B4" s="6"/>
      <c r="C4" s="6"/>
      <c r="D4" s="6"/>
      <c r="E4" s="7"/>
      <c r="F4" s="8"/>
      <c r="G4" s="8"/>
      <c r="H4" s="8"/>
      <c r="I4" s="8"/>
      <c r="J4" s="8"/>
    </row>
    <row r="5" spans="1:10" s="1" customFormat="1" ht="13.5" customHeight="1" x14ac:dyDescent="0.25">
      <c r="A5" s="5"/>
      <c r="B5" s="9"/>
      <c r="D5" s="10" t="s">
        <v>3</v>
      </c>
      <c r="E5" s="11" t="s">
        <v>4</v>
      </c>
      <c r="F5" s="11"/>
      <c r="G5" s="12"/>
      <c r="H5" s="12"/>
      <c r="I5" s="12"/>
      <c r="J5" s="13"/>
    </row>
    <row r="6" spans="1:10" s="1" customFormat="1" ht="11.25" customHeight="1" x14ac:dyDescent="0.25">
      <c r="A6" s="5"/>
      <c r="B6" s="5"/>
      <c r="C6" s="5"/>
      <c r="D6" s="5"/>
      <c r="F6" s="13"/>
      <c r="G6" s="13"/>
      <c r="H6" s="13"/>
      <c r="I6" s="13"/>
      <c r="J6" s="13"/>
    </row>
    <row r="7" spans="1:10" ht="12" customHeight="1" x14ac:dyDescent="0.25">
      <c r="A7" s="14"/>
      <c r="B7" s="15" t="s">
        <v>5</v>
      </c>
      <c r="C7" s="15"/>
      <c r="D7" s="15"/>
      <c r="E7" s="15" t="s">
        <v>6</v>
      </c>
      <c r="F7" s="15"/>
      <c r="G7" s="15"/>
      <c r="H7" s="15"/>
      <c r="I7" s="15"/>
      <c r="J7" s="16" t="s">
        <v>7</v>
      </c>
    </row>
    <row r="8" spans="1:10" ht="26.4" x14ac:dyDescent="0.25">
      <c r="A8" s="5"/>
      <c r="B8" s="15"/>
      <c r="C8" s="15"/>
      <c r="D8" s="15"/>
      <c r="E8" s="17" t="s">
        <v>8</v>
      </c>
      <c r="F8" s="18" t="s">
        <v>9</v>
      </c>
      <c r="G8" s="17" t="s">
        <v>10</v>
      </c>
      <c r="H8" s="17" t="s">
        <v>11</v>
      </c>
      <c r="I8" s="17" t="s">
        <v>12</v>
      </c>
      <c r="J8" s="16"/>
    </row>
    <row r="9" spans="1:10" ht="12" customHeight="1" x14ac:dyDescent="0.25">
      <c r="A9" s="5"/>
      <c r="B9" s="15"/>
      <c r="C9" s="15"/>
      <c r="D9" s="15"/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17</v>
      </c>
      <c r="J9" s="17" t="s">
        <v>18</v>
      </c>
    </row>
    <row r="10" spans="1:10" ht="12" customHeight="1" x14ac:dyDescent="0.25">
      <c r="A10" s="19"/>
      <c r="B10" s="20"/>
      <c r="C10" s="21"/>
      <c r="D10" s="22"/>
      <c r="E10" s="23"/>
      <c r="F10" s="24"/>
      <c r="G10" s="24"/>
      <c r="H10" s="24"/>
      <c r="I10" s="24"/>
      <c r="J10" s="24"/>
    </row>
    <row r="11" spans="1:10" ht="12" customHeight="1" x14ac:dyDescent="0.25">
      <c r="A11" s="19"/>
      <c r="B11" s="25" t="s">
        <v>19</v>
      </c>
      <c r="C11" s="26"/>
      <c r="D11" s="27"/>
      <c r="E11" s="28">
        <v>0</v>
      </c>
      <c r="F11" s="28">
        <v>0</v>
      </c>
      <c r="G11" s="28">
        <f>+E11+F11</f>
        <v>0</v>
      </c>
      <c r="H11" s="28">
        <v>0</v>
      </c>
      <c r="I11" s="28">
        <v>0</v>
      </c>
      <c r="J11" s="28">
        <f t="shared" ref="J11:J25" si="0">+I11-E11</f>
        <v>0</v>
      </c>
    </row>
    <row r="12" spans="1:10" ht="12" customHeight="1" x14ac:dyDescent="0.25">
      <c r="A12" s="19"/>
      <c r="B12" s="25" t="s">
        <v>20</v>
      </c>
      <c r="C12" s="26"/>
      <c r="D12" s="27"/>
      <c r="E12" s="28">
        <v>0</v>
      </c>
      <c r="F12" s="28">
        <v>0</v>
      </c>
      <c r="G12" s="28">
        <f>+E12+F12</f>
        <v>0</v>
      </c>
      <c r="H12" s="28">
        <v>0</v>
      </c>
      <c r="I12" s="28">
        <v>0</v>
      </c>
      <c r="J12" s="28">
        <f t="shared" si="0"/>
        <v>0</v>
      </c>
    </row>
    <row r="13" spans="1:10" ht="12" customHeight="1" x14ac:dyDescent="0.25">
      <c r="A13" s="19"/>
      <c r="B13" s="25" t="s">
        <v>21</v>
      </c>
      <c r="C13" s="26"/>
      <c r="D13" s="27"/>
      <c r="E13" s="28">
        <v>0</v>
      </c>
      <c r="F13" s="28">
        <v>0</v>
      </c>
      <c r="G13" s="28">
        <f>+E13+F13</f>
        <v>0</v>
      </c>
      <c r="H13" s="28">
        <v>0</v>
      </c>
      <c r="I13" s="28">
        <v>0</v>
      </c>
      <c r="J13" s="28">
        <f t="shared" si="0"/>
        <v>0</v>
      </c>
    </row>
    <row r="14" spans="1:10" ht="12" customHeight="1" x14ac:dyDescent="0.25">
      <c r="A14" s="19"/>
      <c r="B14" s="25" t="s">
        <v>22</v>
      </c>
      <c r="C14" s="26"/>
      <c r="D14" s="27"/>
      <c r="E14" s="28">
        <v>0</v>
      </c>
      <c r="F14" s="28">
        <v>0</v>
      </c>
      <c r="G14" s="28">
        <f>+E14+F14</f>
        <v>0</v>
      </c>
      <c r="H14" s="28">
        <v>0</v>
      </c>
      <c r="I14" s="28">
        <v>0</v>
      </c>
      <c r="J14" s="28">
        <f t="shared" si="0"/>
        <v>0</v>
      </c>
    </row>
    <row r="15" spans="1:10" ht="12" customHeight="1" x14ac:dyDescent="0.25">
      <c r="A15" s="19"/>
      <c r="B15" s="25" t="s">
        <v>23</v>
      </c>
      <c r="C15" s="26"/>
      <c r="D15" s="27"/>
      <c r="E15" s="29">
        <f>+E16</f>
        <v>1241500</v>
      </c>
      <c r="F15" s="29">
        <f>+F16</f>
        <v>1838577.75</v>
      </c>
      <c r="G15" s="29">
        <f>+E15+F15</f>
        <v>3080077.75</v>
      </c>
      <c r="H15" s="29">
        <f>H17+H16</f>
        <v>3080077.75</v>
      </c>
      <c r="I15" s="29">
        <f>I17+I16</f>
        <v>3080077.75</v>
      </c>
      <c r="J15" s="29">
        <f>+I15-E15</f>
        <v>1838577.75</v>
      </c>
    </row>
    <row r="16" spans="1:10" ht="12" customHeight="1" x14ac:dyDescent="0.25">
      <c r="A16" s="19"/>
      <c r="B16" s="30"/>
      <c r="C16" s="26" t="s">
        <v>24</v>
      </c>
      <c r="D16" s="27"/>
      <c r="E16" s="29">
        <v>1241500</v>
      </c>
      <c r="F16" s="29">
        <v>1838577.75</v>
      </c>
      <c r="G16" s="29">
        <f>E16+F16</f>
        <v>3080077.75</v>
      </c>
      <c r="H16" s="31">
        <v>3080077.75</v>
      </c>
      <c r="I16" s="32">
        <v>3080077.75</v>
      </c>
      <c r="J16" s="29">
        <f t="shared" si="0"/>
        <v>1838577.75</v>
      </c>
    </row>
    <row r="17" spans="1:14" ht="12" customHeight="1" x14ac:dyDescent="0.25">
      <c r="A17" s="19"/>
      <c r="B17" s="30"/>
      <c r="C17" s="26" t="s">
        <v>25</v>
      </c>
      <c r="D17" s="27"/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f t="shared" si="0"/>
        <v>0</v>
      </c>
    </row>
    <row r="18" spans="1:14" ht="12" customHeight="1" x14ac:dyDescent="0.25">
      <c r="A18" s="19"/>
      <c r="B18" s="25" t="s">
        <v>26</v>
      </c>
      <c r="C18" s="26"/>
      <c r="D18" s="27"/>
      <c r="E18" s="29">
        <f t="shared" ref="E18:J18" si="1">+E19+E20</f>
        <v>3000</v>
      </c>
      <c r="F18" s="29">
        <f t="shared" si="1"/>
        <v>3519828.24</v>
      </c>
      <c r="G18" s="29">
        <f t="shared" si="1"/>
        <v>3522828.24</v>
      </c>
      <c r="H18" s="29">
        <f>+H19+H20</f>
        <v>2552604.1800000002</v>
      </c>
      <c r="I18" s="29">
        <f t="shared" si="1"/>
        <v>2552604.1800000002</v>
      </c>
      <c r="J18" s="29">
        <f t="shared" si="1"/>
        <v>2549604.1800000002</v>
      </c>
    </row>
    <row r="19" spans="1:14" ht="12" customHeight="1" x14ac:dyDescent="0.25">
      <c r="A19" s="19">
        <v>1446002.25</v>
      </c>
      <c r="B19" s="30"/>
      <c r="C19" s="26" t="s">
        <v>24</v>
      </c>
      <c r="D19" s="27"/>
      <c r="E19" s="29">
        <v>3000</v>
      </c>
      <c r="F19" s="32">
        <v>3519828.24</v>
      </c>
      <c r="G19" s="29">
        <f>E19+F19</f>
        <v>3522828.24</v>
      </c>
      <c r="H19" s="29">
        <v>2552604.1800000002</v>
      </c>
      <c r="I19" s="29">
        <v>2552604.1800000002</v>
      </c>
      <c r="J19" s="29">
        <f t="shared" si="0"/>
        <v>2549604.1800000002</v>
      </c>
    </row>
    <row r="20" spans="1:14" ht="12" customHeight="1" x14ac:dyDescent="0.25">
      <c r="A20" s="19"/>
      <c r="B20" s="30"/>
      <c r="C20" s="26" t="s">
        <v>25</v>
      </c>
      <c r="D20" s="27"/>
      <c r="E20" s="29">
        <v>0</v>
      </c>
      <c r="F20" s="29">
        <v>0</v>
      </c>
      <c r="G20" s="29">
        <f>E20+F20</f>
        <v>0</v>
      </c>
      <c r="H20" s="29">
        <v>0</v>
      </c>
      <c r="I20" s="29">
        <v>0</v>
      </c>
      <c r="J20" s="29">
        <f t="shared" si="0"/>
        <v>0</v>
      </c>
    </row>
    <row r="21" spans="1:14" ht="12" customHeight="1" x14ac:dyDescent="0.25">
      <c r="A21" s="19"/>
      <c r="B21" s="25" t="s">
        <v>27</v>
      </c>
      <c r="C21" s="26"/>
      <c r="D21" s="27"/>
      <c r="E21" s="29">
        <v>0</v>
      </c>
      <c r="F21" s="29">
        <v>0</v>
      </c>
      <c r="G21" s="29">
        <f>+E21+F21</f>
        <v>0</v>
      </c>
      <c r="H21" s="29">
        <v>0</v>
      </c>
      <c r="I21" s="29">
        <v>0</v>
      </c>
      <c r="J21" s="29">
        <f>+I21-E21</f>
        <v>0</v>
      </c>
    </row>
    <row r="22" spans="1:14" ht="12" customHeight="1" x14ac:dyDescent="0.25">
      <c r="A22" s="19"/>
      <c r="B22" s="25" t="s">
        <v>28</v>
      </c>
      <c r="C22" s="26"/>
      <c r="D22" s="27"/>
      <c r="E22" s="29">
        <v>0</v>
      </c>
      <c r="F22" s="29">
        <v>14402033</v>
      </c>
      <c r="G22" s="29">
        <f>+E22+F22</f>
        <v>14402033</v>
      </c>
      <c r="H22" s="29">
        <v>14402033</v>
      </c>
      <c r="I22" s="29">
        <v>14402033</v>
      </c>
      <c r="J22" s="29">
        <f t="shared" si="0"/>
        <v>14402033</v>
      </c>
      <c r="L22" s="33"/>
    </row>
    <row r="23" spans="1:14" ht="12" customHeight="1" x14ac:dyDescent="0.3">
      <c r="A23" s="34"/>
      <c r="B23" s="25" t="s">
        <v>29</v>
      </c>
      <c r="C23" s="26"/>
      <c r="D23" s="27"/>
      <c r="E23" s="35">
        <v>33736655.340000004</v>
      </c>
      <c r="F23" s="29">
        <v>2755870.9</v>
      </c>
      <c r="G23" s="29">
        <f>+E23+F23</f>
        <v>36492526.240000002</v>
      </c>
      <c r="H23" s="29">
        <v>36492526.240000002</v>
      </c>
      <c r="I23" s="29">
        <v>36492526.240000002</v>
      </c>
      <c r="J23" s="29">
        <f t="shared" si="0"/>
        <v>2755870.8999999985</v>
      </c>
      <c r="L23" s="33"/>
    </row>
    <row r="24" spans="1:14" ht="12" customHeight="1" x14ac:dyDescent="0.25">
      <c r="A24" s="19"/>
      <c r="B24" s="25" t="s">
        <v>30</v>
      </c>
      <c r="C24" s="26"/>
      <c r="D24" s="27"/>
      <c r="E24" s="28">
        <v>0</v>
      </c>
      <c r="F24" s="29">
        <v>0</v>
      </c>
      <c r="G24" s="28">
        <f>+E24+F24</f>
        <v>0</v>
      </c>
      <c r="H24" s="28">
        <v>0</v>
      </c>
      <c r="I24" s="28">
        <v>0</v>
      </c>
      <c r="J24" s="28">
        <f t="shared" si="0"/>
        <v>0</v>
      </c>
    </row>
    <row r="25" spans="1:14" ht="12" customHeight="1" x14ac:dyDescent="0.25">
      <c r="A25" s="19"/>
      <c r="B25" s="36"/>
      <c r="C25" s="37"/>
      <c r="D25" s="38"/>
      <c r="E25" s="39"/>
      <c r="F25" s="40"/>
      <c r="G25" s="41">
        <f>+E25+F25</f>
        <v>0</v>
      </c>
      <c r="H25" s="41">
        <v>0</v>
      </c>
      <c r="I25" s="41">
        <v>0</v>
      </c>
      <c r="J25" s="28">
        <f t="shared" si="0"/>
        <v>0</v>
      </c>
    </row>
    <row r="26" spans="1:14" ht="12" customHeight="1" x14ac:dyDescent="0.25">
      <c r="A26" s="5"/>
      <c r="B26" s="42"/>
      <c r="C26" s="43"/>
      <c r="D26" s="44" t="s">
        <v>31</v>
      </c>
      <c r="E26" s="28">
        <f>SUM(E11+E12+E13+E14+E15+E18+E21+E22+E23+E24)</f>
        <v>34981155.340000004</v>
      </c>
      <c r="F26" s="28">
        <f>SUM(F11+F12+F13+F14+F15+F18+F21+F22+F23+F24)</f>
        <v>22516309.890000001</v>
      </c>
      <c r="G26" s="28">
        <f>SUM(G11+G12+G13+G14+G15+G18+G21+G22+G23+G24)</f>
        <v>57497465.230000004</v>
      </c>
      <c r="H26" s="28">
        <f>SUM(H11+H12+H13+H14+H15+H18+H21+H22+H23+H24)</f>
        <v>56527241.170000002</v>
      </c>
      <c r="I26" s="41">
        <f>SUM(I11+I12+I13+I14+I15+I18+I21+I22+I23+I24)</f>
        <v>56527241.170000002</v>
      </c>
      <c r="J26" s="45">
        <f>IF(I26&gt;E26,I26-E26,0)</f>
        <v>21546085.829999998</v>
      </c>
    </row>
    <row r="27" spans="1:14" ht="12" customHeight="1" x14ac:dyDescent="0.25">
      <c r="A27" s="19"/>
      <c r="B27" s="46"/>
      <c r="C27" s="46"/>
      <c r="D27" s="46"/>
      <c r="E27" s="47"/>
      <c r="F27" s="47"/>
      <c r="G27" s="47"/>
      <c r="H27" s="48" t="s">
        <v>32</v>
      </c>
      <c r="I27" s="49"/>
      <c r="J27" s="50"/>
    </row>
    <row r="28" spans="1:14" ht="12" customHeight="1" x14ac:dyDescent="0.25">
      <c r="A28" s="5"/>
      <c r="B28" s="5"/>
      <c r="C28" s="5"/>
      <c r="D28" s="5"/>
      <c r="E28" s="13"/>
      <c r="F28" s="13"/>
      <c r="G28" s="13"/>
      <c r="H28" s="13"/>
      <c r="I28" s="13"/>
      <c r="J28" s="13"/>
    </row>
    <row r="29" spans="1:14" ht="12" customHeight="1" x14ac:dyDescent="0.25">
      <c r="A29" s="5"/>
      <c r="B29" s="16" t="s">
        <v>33</v>
      </c>
      <c r="C29" s="16"/>
      <c r="D29" s="16"/>
      <c r="E29" s="15" t="s">
        <v>6</v>
      </c>
      <c r="F29" s="15"/>
      <c r="G29" s="15"/>
      <c r="H29" s="15"/>
      <c r="I29" s="15"/>
      <c r="J29" s="16" t="s">
        <v>7</v>
      </c>
      <c r="N29" s="51"/>
    </row>
    <row r="30" spans="1:14" ht="26.4" x14ac:dyDescent="0.25">
      <c r="A30" s="5"/>
      <c r="B30" s="16"/>
      <c r="C30" s="16"/>
      <c r="D30" s="16"/>
      <c r="E30" s="17" t="s">
        <v>8</v>
      </c>
      <c r="F30" s="18" t="s">
        <v>9</v>
      </c>
      <c r="G30" s="17" t="s">
        <v>10</v>
      </c>
      <c r="H30" s="17" t="s">
        <v>11</v>
      </c>
      <c r="I30" s="17" t="s">
        <v>12</v>
      </c>
      <c r="J30" s="16"/>
      <c r="N30" s="32"/>
    </row>
    <row r="31" spans="1:14" ht="12" customHeight="1" x14ac:dyDescent="0.25">
      <c r="A31" s="5"/>
      <c r="B31" s="16"/>
      <c r="C31" s="16"/>
      <c r="D31" s="16"/>
      <c r="E31" s="17" t="s">
        <v>13</v>
      </c>
      <c r="F31" s="17" t="s">
        <v>14</v>
      </c>
      <c r="G31" s="17" t="s">
        <v>15</v>
      </c>
      <c r="H31" s="17" t="s">
        <v>16</v>
      </c>
      <c r="I31" s="17" t="s">
        <v>17</v>
      </c>
      <c r="J31" s="17" t="s">
        <v>18</v>
      </c>
    </row>
    <row r="32" spans="1:14" ht="12" customHeight="1" x14ac:dyDescent="0.25">
      <c r="A32" s="19"/>
      <c r="B32" s="52" t="s">
        <v>34</v>
      </c>
      <c r="C32" s="53"/>
      <c r="D32" s="22"/>
      <c r="E32" s="54">
        <f>+E36+E39+E43</f>
        <v>1244500</v>
      </c>
      <c r="F32" s="54">
        <f>+F36+F39+F42+F43</f>
        <v>19760438.990000002</v>
      </c>
      <c r="G32" s="54">
        <f>+G36+G39+G42+G43</f>
        <v>21004938.990000002</v>
      </c>
      <c r="H32" s="54">
        <f>+H36+H39+H42+H43</f>
        <v>20034714.93</v>
      </c>
      <c r="I32" s="54">
        <f>+I36+I39+I42+I43</f>
        <v>20034714.93</v>
      </c>
      <c r="J32" s="54">
        <f>+J36+J39+J42+J43</f>
        <v>18790214.93</v>
      </c>
    </row>
    <row r="33" spans="1:14" ht="12" customHeight="1" x14ac:dyDescent="0.25">
      <c r="A33" s="19"/>
      <c r="B33" s="25" t="s">
        <v>19</v>
      </c>
      <c r="C33" s="26"/>
      <c r="D33" s="27"/>
      <c r="E33" s="55">
        <v>0</v>
      </c>
      <c r="F33" s="56">
        <v>0</v>
      </c>
      <c r="G33" s="56">
        <v>0</v>
      </c>
      <c r="H33" s="56">
        <v>0</v>
      </c>
      <c r="I33" s="56">
        <v>0</v>
      </c>
      <c r="J33" s="57">
        <v>0</v>
      </c>
    </row>
    <row r="34" spans="1:14" ht="12" customHeight="1" x14ac:dyDescent="0.25">
      <c r="A34" s="19"/>
      <c r="B34" s="25" t="s">
        <v>21</v>
      </c>
      <c r="C34" s="26"/>
      <c r="D34" s="27"/>
      <c r="E34" s="55">
        <v>0</v>
      </c>
      <c r="F34" s="56">
        <v>0</v>
      </c>
      <c r="G34" s="56">
        <v>0</v>
      </c>
      <c r="H34" s="56">
        <v>0</v>
      </c>
      <c r="I34" s="56">
        <v>0</v>
      </c>
      <c r="J34" s="57">
        <v>0</v>
      </c>
    </row>
    <row r="35" spans="1:14" ht="12" customHeight="1" x14ac:dyDescent="0.25">
      <c r="A35" s="19"/>
      <c r="B35" s="25" t="s">
        <v>22</v>
      </c>
      <c r="C35" s="26"/>
      <c r="D35" s="27"/>
      <c r="E35" s="55">
        <v>0</v>
      </c>
      <c r="F35" s="56">
        <v>0</v>
      </c>
      <c r="G35" s="56">
        <v>0</v>
      </c>
      <c r="H35" s="56">
        <v>0</v>
      </c>
      <c r="I35" s="56">
        <v>0</v>
      </c>
      <c r="J35" s="57">
        <v>0</v>
      </c>
      <c r="M35" s="32"/>
    </row>
    <row r="36" spans="1:14" ht="12" customHeight="1" x14ac:dyDescent="0.25">
      <c r="A36" s="19"/>
      <c r="B36" s="25" t="s">
        <v>23</v>
      </c>
      <c r="C36" s="26"/>
      <c r="D36" s="27"/>
      <c r="E36" s="29">
        <f>+E37</f>
        <v>1241500</v>
      </c>
      <c r="F36" s="29">
        <f>+F37</f>
        <v>1838577.75</v>
      </c>
      <c r="G36" s="29">
        <f>+E36+F36</f>
        <v>3080077.75</v>
      </c>
      <c r="H36" s="29">
        <f>+H37</f>
        <v>3080077.75</v>
      </c>
      <c r="I36" s="29">
        <f>+I37</f>
        <v>3080077.75</v>
      </c>
      <c r="J36" s="29">
        <f>+I36-E36</f>
        <v>1838577.75</v>
      </c>
      <c r="M36" s="32"/>
    </row>
    <row r="37" spans="1:14" ht="12" customHeight="1" x14ac:dyDescent="0.25">
      <c r="A37" s="19"/>
      <c r="B37" s="30"/>
      <c r="C37" s="26" t="s">
        <v>24</v>
      </c>
      <c r="D37" s="27"/>
      <c r="E37" s="29">
        <v>1241500</v>
      </c>
      <c r="F37" s="29">
        <v>1838577.75</v>
      </c>
      <c r="G37" s="29">
        <f>E37+F37</f>
        <v>3080077.75</v>
      </c>
      <c r="H37" s="31">
        <f>+H16</f>
        <v>3080077.75</v>
      </c>
      <c r="I37" s="32">
        <f>+I16</f>
        <v>3080077.75</v>
      </c>
      <c r="J37" s="29">
        <f>+I37-E37</f>
        <v>1838577.75</v>
      </c>
      <c r="M37" s="32"/>
    </row>
    <row r="38" spans="1:14" ht="12" customHeight="1" x14ac:dyDescent="0.25">
      <c r="A38" s="19"/>
      <c r="B38" s="30"/>
      <c r="C38" s="26" t="s">
        <v>25</v>
      </c>
      <c r="D38" s="27"/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f>+I38-E38</f>
        <v>0</v>
      </c>
    </row>
    <row r="39" spans="1:14" ht="12" customHeight="1" x14ac:dyDescent="0.25">
      <c r="A39" s="19"/>
      <c r="B39" s="25" t="s">
        <v>26</v>
      </c>
      <c r="C39" s="26"/>
      <c r="D39" s="27"/>
      <c r="E39" s="29">
        <f>+E40+E41</f>
        <v>3000</v>
      </c>
      <c r="F39" s="29">
        <f>+F40</f>
        <v>3519828.24</v>
      </c>
      <c r="G39" s="29">
        <f>+G40+G41</f>
        <v>3522828.24</v>
      </c>
      <c r="H39" s="29">
        <v>2552604.1800000002</v>
      </c>
      <c r="I39" s="29">
        <v>2552604.1800000002</v>
      </c>
      <c r="J39" s="29">
        <f>+J40+J41</f>
        <v>2549604.1800000002</v>
      </c>
    </row>
    <row r="40" spans="1:14" ht="12" customHeight="1" x14ac:dyDescent="0.3">
      <c r="A40" s="19"/>
      <c r="B40" s="30"/>
      <c r="C40" s="26" t="s">
        <v>24</v>
      </c>
      <c r="D40" s="27"/>
      <c r="E40" s="29">
        <v>3000</v>
      </c>
      <c r="F40" s="58">
        <f>+F19</f>
        <v>3519828.24</v>
      </c>
      <c r="G40" s="29">
        <f>E40+F40</f>
        <v>3522828.24</v>
      </c>
      <c r="H40" s="29">
        <f>+H19</f>
        <v>2552604.1800000002</v>
      </c>
      <c r="I40" s="29">
        <f>+I19</f>
        <v>2552604.1800000002</v>
      </c>
      <c r="J40" s="29">
        <v>2549604.1800000002</v>
      </c>
      <c r="L40" s="33"/>
    </row>
    <row r="41" spans="1:14" ht="12" customHeight="1" x14ac:dyDescent="0.25">
      <c r="A41" s="19"/>
      <c r="B41" s="30"/>
      <c r="C41" s="26" t="s">
        <v>25</v>
      </c>
      <c r="D41" s="27"/>
      <c r="E41" s="29">
        <v>0</v>
      </c>
      <c r="F41" s="29">
        <v>0</v>
      </c>
      <c r="G41" s="29">
        <f>E41+F41</f>
        <v>0</v>
      </c>
      <c r="H41" s="29">
        <v>0</v>
      </c>
      <c r="I41" s="29">
        <v>0</v>
      </c>
      <c r="J41" s="29">
        <f>+I41-E41</f>
        <v>0</v>
      </c>
    </row>
    <row r="42" spans="1:14" ht="12" customHeight="1" x14ac:dyDescent="0.25">
      <c r="A42" s="19"/>
      <c r="B42" s="25" t="s">
        <v>28</v>
      </c>
      <c r="C42" s="26"/>
      <c r="D42" s="27"/>
      <c r="E42" s="55">
        <v>0</v>
      </c>
      <c r="F42" s="59">
        <v>14402033</v>
      </c>
      <c r="G42" s="29">
        <f>E42+F42</f>
        <v>14402033</v>
      </c>
      <c r="H42" s="55">
        <f>+H22</f>
        <v>14402033</v>
      </c>
      <c r="I42" s="55">
        <f>+I22</f>
        <v>14402033</v>
      </c>
      <c r="J42" s="29">
        <f>+I42-E42</f>
        <v>14402033</v>
      </c>
    </row>
    <row r="43" spans="1:14" ht="12" customHeight="1" x14ac:dyDescent="0.25">
      <c r="A43" s="19"/>
      <c r="B43" s="25" t="s">
        <v>29</v>
      </c>
      <c r="C43" s="26"/>
      <c r="D43" s="27"/>
      <c r="E43" s="55">
        <v>0</v>
      </c>
      <c r="F43" s="56">
        <v>0</v>
      </c>
      <c r="G43" s="29">
        <f>E43+F43</f>
        <v>0</v>
      </c>
      <c r="H43" s="29">
        <v>0</v>
      </c>
      <c r="I43" s="29">
        <v>0</v>
      </c>
      <c r="J43" s="29">
        <f>+I43-E43</f>
        <v>0</v>
      </c>
    </row>
    <row r="44" spans="1:14" ht="12" customHeight="1" x14ac:dyDescent="0.25">
      <c r="A44" s="19"/>
      <c r="B44" s="60"/>
      <c r="C44" s="7"/>
      <c r="D44" s="61"/>
      <c r="E44" s="55">
        <v>0</v>
      </c>
      <c r="F44" s="59"/>
      <c r="G44" s="56"/>
      <c r="H44" s="55"/>
      <c r="I44" s="55"/>
      <c r="J44" s="57"/>
    </row>
    <row r="45" spans="1:14" ht="12" customHeight="1" x14ac:dyDescent="0.25">
      <c r="A45" s="19"/>
      <c r="B45" s="62" t="s">
        <v>35</v>
      </c>
      <c r="C45" s="7"/>
      <c r="D45" s="61"/>
      <c r="E45" s="55">
        <f>E48+E47+E46</f>
        <v>33736655.340000004</v>
      </c>
      <c r="F45" s="55">
        <f>F48+F47+F46</f>
        <v>2755870.9</v>
      </c>
      <c r="G45" s="55">
        <f>G48+G47+G46</f>
        <v>36492526.240000002</v>
      </c>
      <c r="H45" s="55">
        <f t="shared" ref="H45:I45" si="2">H48+H47+H46</f>
        <v>36492526.240000002</v>
      </c>
      <c r="I45" s="55">
        <f t="shared" si="2"/>
        <v>36492526.240000002</v>
      </c>
      <c r="J45" s="57">
        <f t="shared" ref="J45:J51" si="3">+I45-E45</f>
        <v>2755870.8999999985</v>
      </c>
    </row>
    <row r="46" spans="1:14" ht="12" customHeight="1" x14ac:dyDescent="0.25">
      <c r="A46" s="19"/>
      <c r="B46" s="25" t="s">
        <v>20</v>
      </c>
      <c r="C46" s="26"/>
      <c r="D46" s="27"/>
      <c r="E46" s="55">
        <v>0</v>
      </c>
      <c r="F46" s="56">
        <v>0</v>
      </c>
      <c r="G46" s="56">
        <f>+G47</f>
        <v>0</v>
      </c>
      <c r="H46" s="56">
        <v>0</v>
      </c>
      <c r="I46" s="56">
        <v>0</v>
      </c>
      <c r="J46" s="57">
        <v>0</v>
      </c>
      <c r="N46" s="33"/>
    </row>
    <row r="47" spans="1:14" ht="12" customHeight="1" x14ac:dyDescent="0.25">
      <c r="A47" s="19"/>
      <c r="B47" s="25" t="s">
        <v>27</v>
      </c>
      <c r="C47" s="26"/>
      <c r="D47" s="27"/>
      <c r="E47" s="55">
        <v>0</v>
      </c>
      <c r="F47" s="56">
        <v>0</v>
      </c>
      <c r="G47" s="56">
        <v>0</v>
      </c>
      <c r="H47" s="56"/>
      <c r="I47" s="56">
        <v>0</v>
      </c>
      <c r="J47" s="57">
        <v>0</v>
      </c>
      <c r="N47" s="33"/>
    </row>
    <row r="48" spans="1:14" ht="12" customHeight="1" x14ac:dyDescent="0.25">
      <c r="A48" s="19"/>
      <c r="B48" s="25" t="s">
        <v>29</v>
      </c>
      <c r="C48" s="26"/>
      <c r="D48" s="27"/>
      <c r="E48" s="55">
        <v>33736655.340000004</v>
      </c>
      <c r="F48" s="56">
        <v>2755870.9</v>
      </c>
      <c r="G48" s="29">
        <f>+E48+F48</f>
        <v>36492526.240000002</v>
      </c>
      <c r="H48" s="56">
        <f>+H23</f>
        <v>36492526.240000002</v>
      </c>
      <c r="I48" s="56">
        <f>+I23</f>
        <v>36492526.240000002</v>
      </c>
      <c r="J48" s="29">
        <f>+I48-E48</f>
        <v>2755870.8999999985</v>
      </c>
      <c r="N48" s="33"/>
    </row>
    <row r="49" spans="1:14" ht="12" customHeight="1" x14ac:dyDescent="0.25">
      <c r="A49" s="19"/>
      <c r="B49" s="63"/>
      <c r="C49" s="7"/>
      <c r="D49" s="61"/>
      <c r="E49" s="55">
        <v>0</v>
      </c>
      <c r="F49" s="56">
        <v>0</v>
      </c>
      <c r="G49" s="56">
        <f>+E49+F49</f>
        <v>0</v>
      </c>
      <c r="H49" s="56">
        <v>0</v>
      </c>
      <c r="I49" s="56">
        <v>0</v>
      </c>
      <c r="J49" s="57">
        <f t="shared" si="3"/>
        <v>0</v>
      </c>
    </row>
    <row r="50" spans="1:14" s="65" customFormat="1" ht="12" customHeight="1" x14ac:dyDescent="0.25">
      <c r="A50" s="5"/>
      <c r="B50" s="62" t="s">
        <v>36</v>
      </c>
      <c r="C50" s="7"/>
      <c r="D50" s="61"/>
      <c r="E50" s="55">
        <v>0</v>
      </c>
      <c r="F50" s="56">
        <v>0</v>
      </c>
      <c r="G50" s="56">
        <f>+G51</f>
        <v>0</v>
      </c>
      <c r="H50" s="56">
        <v>0</v>
      </c>
      <c r="I50" s="56">
        <v>0</v>
      </c>
      <c r="J50" s="56">
        <f>+J51</f>
        <v>0</v>
      </c>
      <c r="K50" s="64"/>
    </row>
    <row r="51" spans="1:14" s="65" customFormat="1" ht="12" customHeight="1" x14ac:dyDescent="0.25">
      <c r="A51" s="5"/>
      <c r="B51" s="60" t="s">
        <v>36</v>
      </c>
      <c r="C51" s="7"/>
      <c r="D51" s="61"/>
      <c r="E51" s="55">
        <v>0</v>
      </c>
      <c r="F51" s="56">
        <v>0</v>
      </c>
      <c r="G51" s="56">
        <f>+E51+F51</f>
        <v>0</v>
      </c>
      <c r="H51" s="56">
        <v>0</v>
      </c>
      <c r="I51" s="56">
        <v>0</v>
      </c>
      <c r="J51" s="57">
        <f t="shared" si="3"/>
        <v>0</v>
      </c>
      <c r="K51" s="64"/>
    </row>
    <row r="52" spans="1:14" s="65" customFormat="1" ht="12" customHeight="1" x14ac:dyDescent="0.25">
      <c r="A52" s="5"/>
      <c r="B52" s="60"/>
      <c r="C52" s="7"/>
      <c r="D52" s="61"/>
      <c r="E52" s="55"/>
      <c r="F52" s="56"/>
      <c r="G52" s="56"/>
      <c r="H52" s="56"/>
      <c r="I52" s="56"/>
      <c r="J52" s="57"/>
      <c r="K52" s="64"/>
    </row>
    <row r="53" spans="1:14" ht="12" customHeight="1" x14ac:dyDescent="0.25">
      <c r="A53" s="5"/>
      <c r="B53" s="42"/>
      <c r="C53" s="43"/>
      <c r="D53" s="66" t="s">
        <v>31</v>
      </c>
      <c r="E53" s="67">
        <f>E32+E45+E50</f>
        <v>34981155.340000004</v>
      </c>
      <c r="F53" s="67">
        <f>F32+F45+F50</f>
        <v>22516309.890000001</v>
      </c>
      <c r="G53" s="67">
        <f>G32+G45+G50</f>
        <v>57497465.230000004</v>
      </c>
      <c r="H53" s="67">
        <f>H32+H45+H50</f>
        <v>56527241.170000002</v>
      </c>
      <c r="I53" s="67">
        <f>I32+I45+I50</f>
        <v>56527241.170000002</v>
      </c>
      <c r="J53" s="45">
        <f>IF(I53&gt;E53,I53-E53,0)</f>
        <v>21546085.829999998</v>
      </c>
      <c r="L53" s="33"/>
      <c r="M53" s="32"/>
      <c r="N53" s="32"/>
    </row>
    <row r="54" spans="1:14" x14ac:dyDescent="0.25">
      <c r="A54" s="19"/>
      <c r="B54" s="1"/>
      <c r="F54" s="47"/>
      <c r="G54" s="47"/>
      <c r="H54" s="48" t="s">
        <v>32</v>
      </c>
      <c r="I54" s="49"/>
      <c r="J54" s="50"/>
    </row>
    <row r="55" spans="1:14" x14ac:dyDescent="0.25">
      <c r="A55" s="19"/>
    </row>
    <row r="56" spans="1:14" x14ac:dyDescent="0.25">
      <c r="A56" s="19"/>
      <c r="B56" s="1" t="s">
        <v>37</v>
      </c>
      <c r="C56" s="68"/>
      <c r="D56" s="68"/>
      <c r="E56" s="68"/>
      <c r="F56" s="68"/>
      <c r="G56" s="68"/>
      <c r="H56" s="68"/>
      <c r="I56" s="68"/>
      <c r="J56" s="68"/>
    </row>
    <row r="57" spans="1:14" x14ac:dyDescent="0.25">
      <c r="B57" s="69" t="s">
        <v>38</v>
      </c>
      <c r="C57" s="69"/>
      <c r="D57" s="69"/>
      <c r="E57" s="69"/>
      <c r="F57" s="69"/>
      <c r="G57" s="69"/>
      <c r="H57" s="69"/>
      <c r="I57" s="69"/>
      <c r="J57" s="69"/>
    </row>
  </sheetData>
  <mergeCells count="42">
    <mergeCell ref="B47:D47"/>
    <mergeCell ref="B48:D48"/>
    <mergeCell ref="J53:J54"/>
    <mergeCell ref="H54:I54"/>
    <mergeCell ref="B57:J57"/>
    <mergeCell ref="B39:D39"/>
    <mergeCell ref="C40:D40"/>
    <mergeCell ref="C41:D41"/>
    <mergeCell ref="B42:D42"/>
    <mergeCell ref="B43:D43"/>
    <mergeCell ref="B46:D46"/>
    <mergeCell ref="B33:D33"/>
    <mergeCell ref="B34:D34"/>
    <mergeCell ref="B35:D35"/>
    <mergeCell ref="B36:D36"/>
    <mergeCell ref="C37:D37"/>
    <mergeCell ref="C38:D38"/>
    <mergeCell ref="B23:D23"/>
    <mergeCell ref="B24:D24"/>
    <mergeCell ref="J26:J27"/>
    <mergeCell ref="H27:I27"/>
    <mergeCell ref="B29:D31"/>
    <mergeCell ref="E29:I29"/>
    <mergeCell ref="J29:J30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1:J1"/>
    <mergeCell ref="D2:J2"/>
    <mergeCell ref="B3:J3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2019-01-28T19:48:56Z</cp:lastPrinted>
  <dcterms:created xsi:type="dcterms:W3CDTF">2019-01-28T19:45:27Z</dcterms:created>
  <dcterms:modified xsi:type="dcterms:W3CDTF">2019-01-28T19:49:41Z</dcterms:modified>
</cp:coreProperties>
</file>